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440" windowHeight="10050"/>
  </bookViews>
  <sheets>
    <sheet name="Лист1" sheetId="1" r:id="rId1"/>
    <sheet name="Лист3" sheetId="3" r:id="rId2"/>
  </sheets>
  <definedNames>
    <definedName name="_xlnm.Print_Area" localSheetId="0">Лист1!$A$1:$D$28</definedName>
  </definedNames>
  <calcPr calcId="145621"/>
</workbook>
</file>

<file path=xl/calcChain.xml><?xml version="1.0" encoding="utf-8"?>
<calcChain xmlns="http://schemas.openxmlformats.org/spreadsheetml/2006/main">
  <c r="D19" i="1" l="1"/>
  <c r="D15" i="1"/>
  <c r="B17" i="1" l="1"/>
  <c r="B21" i="1" s="1"/>
  <c r="D20" i="1" s="1"/>
  <c r="D21" i="1" s="1"/>
  <c r="D22" i="1" s="1"/>
  <c r="F3" i="3" l="1"/>
  <c r="E15" i="3"/>
  <c r="F15" i="3" l="1"/>
  <c r="D7" i="3"/>
  <c r="D9" i="3"/>
  <c r="D11" i="3"/>
  <c r="D13" i="3"/>
  <c r="D6" i="3"/>
  <c r="B12" i="1" l="1"/>
  <c r="D24" i="1"/>
  <c r="D16" i="1"/>
  <c r="D17" i="1" s="1"/>
  <c r="D23" i="1" l="1"/>
  <c r="D8" i="1"/>
  <c r="D9" i="1" s="1"/>
  <c r="D10" i="1" s="1"/>
  <c r="D12" i="1" l="1"/>
  <c r="D13" i="1" s="1"/>
  <c r="D14" i="1" s="1"/>
  <c r="D18" i="1" l="1"/>
  <c r="B25" i="1" s="1"/>
  <c r="D25" i="1" l="1"/>
  <c r="D27" i="1" l="1"/>
  <c r="D28" i="1" s="1"/>
</calcChain>
</file>

<file path=xl/sharedStrings.xml><?xml version="1.0" encoding="utf-8"?>
<sst xmlns="http://schemas.openxmlformats.org/spreadsheetml/2006/main" count="57" uniqueCount="53">
  <si>
    <t>стоимость здания</t>
  </si>
  <si>
    <t>площадь здания, кв.м</t>
  </si>
  <si>
    <t xml:space="preserve">ИТОГО: аренда, коммунальные услуги на 1 ребенка в месяц </t>
  </si>
  <si>
    <t>Затраты на 1 ребенка в месяц</t>
  </si>
  <si>
    <t>Общие затраты на 1 ребенка в месяц</t>
  </si>
  <si>
    <t>Количество занятий в месяц</t>
  </si>
  <si>
    <t>стоимость 1 занятия</t>
  </si>
  <si>
    <t>Утвержденная стоимость 1 занятия для 1 ребенка</t>
  </si>
  <si>
    <t>ИТОГО: расчетная стоимость 1 занятия для 1 ребенка</t>
  </si>
  <si>
    <t>стоимость 1 кв.м здания с учетом коммунальных услуг в год</t>
  </si>
  <si>
    <t>количество занятий в месяц</t>
  </si>
  <si>
    <t>время проведения 1 занятия, час</t>
  </si>
  <si>
    <t>ИТОГО: общие расходы на 1 ребенка в месяц</t>
  </si>
  <si>
    <t>Расходы на оплату услуг руководителя занятий на 1 ребенка в месяц</t>
  </si>
  <si>
    <t>ИТОГО: Расходы на оплату услуг руководителя занятий на 1 ребенка в месяц</t>
  </si>
  <si>
    <t>аренда, коммунальные услуги на 1 ребенка в группе</t>
  </si>
  <si>
    <t>услуги холодного водоснабжения</t>
  </si>
  <si>
    <t>изменения, %</t>
  </si>
  <si>
    <t>услуги горячего водоснабжения</t>
  </si>
  <si>
    <t>горячая вода, 1м3</t>
  </si>
  <si>
    <t>водоснабжение, 1м3</t>
  </si>
  <si>
    <t>водоотведение, 1м3</t>
  </si>
  <si>
    <t>услуги по отоплению</t>
  </si>
  <si>
    <t>отопление, 1ГКал</t>
  </si>
  <si>
    <t>услуги по электроснабжению</t>
  </si>
  <si>
    <t>электроэнергия, 1кВт</t>
  </si>
  <si>
    <t>итого:</t>
  </si>
  <si>
    <t>* данные по тарифам  взяты с сайта Администрации города Смоленска</t>
  </si>
  <si>
    <t>тарифы, руб.с учетом НДС *</t>
  </si>
  <si>
    <t>Оплата услуг руководителя занятий за 1 дето/занятие</t>
  </si>
  <si>
    <t>количество дето/занятий в месяц на одного ребенка</t>
  </si>
  <si>
    <t xml:space="preserve">заключенные </t>
  </si>
  <si>
    <t>оплата за полученные в 2020 г. коммунальные услуги, руб.</t>
  </si>
  <si>
    <t>количество детей, получающих платную услугу из расчета 10 детей в 1 группе</t>
  </si>
  <si>
    <t>Расходы на оплату услуг руководителя занятий 1 группы в месяц</t>
  </si>
  <si>
    <t>Прочие расходы: канц.товары, хоз.товары, оборудов., дид.пособия</t>
  </si>
  <si>
    <t>Время проведения:                      согласно расписания</t>
  </si>
  <si>
    <t>Оплата услуг организатора  за 1 дето/занятие</t>
  </si>
  <si>
    <t>Расходы на оплату услуг организатора  1 группы в месяц</t>
  </si>
  <si>
    <t>Расходы на оплату услуг организатора на 1 ребенка в месяц</t>
  </si>
  <si>
    <t>ИТОГО: Расходы на оплату услуг организатора  на 1 ребенка в месяц</t>
  </si>
  <si>
    <t>стоимость использования кабинета с учетом коммунальных услуг в год</t>
  </si>
  <si>
    <t>площадь кабинета, кв.м</t>
  </si>
  <si>
    <t>общее время использования кабинета в месяц на группу, час</t>
  </si>
  <si>
    <t>аренда, коммунальные услуги кабинета в расчете на 1 занятие</t>
  </si>
  <si>
    <t>Место проведения логопункт</t>
  </si>
  <si>
    <t xml:space="preserve">Калькуляция платной дополнительной образовательной услуги: 
"Шахматы" 
(форма предоставления услуги: групповая)
</t>
  </si>
  <si>
    <t>УТВЕРЖДАЮ
Заведующий МБДОУ "Детский сад № 50 «Незабудка»
_____________ В.А. Волчкова</t>
  </si>
  <si>
    <t xml:space="preserve">оплата коммунальных услуг </t>
  </si>
  <si>
    <t>аренда, коммунальные услуги  в месяц</t>
  </si>
  <si>
    <t>Начисления на оплату услуг (30%) за 1 дето/занятие</t>
  </si>
  <si>
    <t>01.10.2024г</t>
  </si>
  <si>
    <t>на период с 01.10.2024г по 31.05.2025г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</si>
</sst>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"/>
    <numFmt numFmtId="165" formatCode="#,##0&quot;р.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2" fontId="0" fillId="0" borderId="0" xfId="2" applyNumberFormat="1" applyFont="1"/>
    <xf numFmtId="0" fontId="3" fillId="0" borderId="1" xfId="0" applyFont="1" applyBorder="1"/>
    <xf numFmtId="0" fontId="3" fillId="0" borderId="0" xfId="0" applyFont="1"/>
    <xf numFmtId="2" fontId="3" fillId="0" borderId="1" xfId="2" applyNumberFormat="1" applyFont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0" fontId="3" fillId="0" borderId="1" xfId="0" applyFont="1" applyBorder="1" applyAlignment="1">
      <alignment wrapText="1"/>
    </xf>
    <xf numFmtId="2" fontId="4" fillId="0" borderId="1" xfId="0" applyNumberFormat="1" applyFont="1" applyBorder="1"/>
    <xf numFmtId="164" fontId="1" fillId="3" borderId="1" xfId="1" applyNumberFormat="1" applyFont="1" applyFill="1" applyBorder="1" applyAlignment="1">
      <alignment wrapText="1"/>
    </xf>
    <xf numFmtId="165" fontId="6" fillId="3" borderId="1" xfId="1" applyNumberFormat="1" applyFont="1" applyFill="1" applyBorder="1"/>
    <xf numFmtId="0" fontId="0" fillId="3" borderId="0" xfId="0" applyFont="1" applyFill="1" applyAlignment="1">
      <alignment wrapText="1"/>
    </xf>
    <xf numFmtId="0" fontId="0" fillId="3" borderId="0" xfId="0" applyFont="1" applyFill="1"/>
    <xf numFmtId="0" fontId="0" fillId="3" borderId="1" xfId="0" applyFont="1" applyFill="1" applyBorder="1" applyAlignment="1">
      <alignment wrapText="1"/>
    </xf>
    <xf numFmtId="164" fontId="0" fillId="3" borderId="1" xfId="0" applyNumberFormat="1" applyFont="1" applyFill="1" applyBorder="1" applyAlignment="1">
      <alignment wrapText="1"/>
    </xf>
    <xf numFmtId="1" fontId="0" fillId="3" borderId="1" xfId="0" applyNumberFormat="1" applyFont="1" applyFill="1" applyBorder="1" applyAlignment="1">
      <alignment wrapText="1"/>
    </xf>
    <xf numFmtId="0" fontId="0" fillId="3" borderId="7" xfId="0" applyFont="1" applyFill="1" applyBorder="1" applyAlignment="1">
      <alignment wrapText="1"/>
    </xf>
    <xf numFmtId="0" fontId="0" fillId="3" borderId="1" xfId="0" applyFont="1" applyFill="1" applyBorder="1"/>
    <xf numFmtId="165" fontId="0" fillId="3" borderId="1" xfId="0" applyNumberFormat="1" applyFont="1" applyFill="1" applyBorder="1"/>
    <xf numFmtId="0" fontId="6" fillId="3" borderId="0" xfId="0" applyFont="1" applyFill="1"/>
    <xf numFmtId="0" fontId="0" fillId="3" borderId="0" xfId="0" applyFont="1" applyFill="1" applyBorder="1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justify" vertical="top" wrapText="1"/>
    </xf>
    <xf numFmtId="2" fontId="0" fillId="0" borderId="1" xfId="0" applyNumberFormat="1" applyBorder="1" applyAlignment="1">
      <alignment horizontal="right"/>
    </xf>
    <xf numFmtId="43" fontId="1" fillId="3" borderId="1" xfId="3" applyNumberFormat="1" applyFont="1" applyFill="1" applyBorder="1" applyAlignment="1">
      <alignment horizontal="right"/>
    </xf>
    <xf numFmtId="0" fontId="5" fillId="3" borderId="0" xfId="0" applyFont="1" applyFill="1" applyAlignment="1">
      <alignment horizontal="right" vertical="top" wrapText="1"/>
    </xf>
    <xf numFmtId="0" fontId="0" fillId="3" borderId="1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top" wrapText="1"/>
    </xf>
    <xf numFmtId="0" fontId="0" fillId="3" borderId="2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/>
    </xf>
    <xf numFmtId="165" fontId="0" fillId="3" borderId="5" xfId="0" applyNumberFormat="1" applyFont="1" applyFill="1" applyBorder="1" applyAlignment="1">
      <alignment horizontal="right"/>
    </xf>
    <xf numFmtId="165" fontId="0" fillId="3" borderId="6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44" fontId="2" fillId="3" borderId="0" xfId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19" zoomScale="110" zoomScaleNormal="110" zoomScaleSheetLayoutView="93" workbookViewId="0">
      <selection activeCell="A24" sqref="A24:C24"/>
    </sheetView>
  </sheetViews>
  <sheetFormatPr defaultRowHeight="15" x14ac:dyDescent="0.25"/>
  <cols>
    <col min="1" max="1" width="27.140625" style="12" customWidth="1"/>
    <col min="2" max="2" width="16.28515625" style="12" bestFit="1" customWidth="1"/>
    <col min="3" max="3" width="35.85546875" style="12" customWidth="1"/>
    <col min="4" max="4" width="14.140625" style="12" bestFit="1" customWidth="1"/>
    <col min="5" max="5" width="13" style="12" customWidth="1"/>
    <col min="6" max="6" width="26.140625" style="12" customWidth="1"/>
    <col min="7" max="7" width="49.85546875" style="12" customWidth="1"/>
    <col min="8" max="8" width="14.7109375" style="12" customWidth="1"/>
    <col min="9" max="16384" width="9.140625" style="12"/>
  </cols>
  <sheetData>
    <row r="1" spans="1:11" ht="54.75" customHeight="1" x14ac:dyDescent="0.25">
      <c r="A1" s="11"/>
      <c r="B1" s="11"/>
      <c r="C1" s="28" t="s">
        <v>47</v>
      </c>
      <c r="D1" s="28"/>
      <c r="F1" s="11"/>
      <c r="G1" s="11"/>
      <c r="H1" s="11"/>
      <c r="I1" s="11"/>
      <c r="J1" s="11"/>
      <c r="K1" s="11"/>
    </row>
    <row r="2" spans="1:11" ht="19.5" customHeight="1" x14ac:dyDescent="0.25">
      <c r="A2" s="11"/>
      <c r="B2" s="11"/>
      <c r="C2" s="28" t="s">
        <v>51</v>
      </c>
      <c r="D2" s="28"/>
      <c r="F2" s="11"/>
      <c r="G2" s="11"/>
      <c r="H2" s="11"/>
      <c r="I2" s="11"/>
      <c r="J2" s="11"/>
      <c r="K2" s="11"/>
    </row>
    <row r="3" spans="1:11" ht="49.5" customHeight="1" x14ac:dyDescent="0.25">
      <c r="A3" s="30" t="s">
        <v>46</v>
      </c>
      <c r="B3" s="30"/>
      <c r="C3" s="30"/>
      <c r="D3" s="30"/>
      <c r="E3" s="11"/>
      <c r="F3" s="11"/>
      <c r="G3" s="11"/>
      <c r="H3" s="11"/>
      <c r="I3" s="11"/>
      <c r="J3" s="11"/>
      <c r="K3" s="11"/>
    </row>
    <row r="4" spans="1:11" ht="15.75" customHeight="1" x14ac:dyDescent="0.25">
      <c r="A4" s="34" t="s">
        <v>52</v>
      </c>
      <c r="B4" s="34"/>
      <c r="C4" s="34"/>
      <c r="D4" s="34"/>
      <c r="E4" s="11"/>
      <c r="F4" s="11"/>
      <c r="G4" s="11"/>
      <c r="H4" s="11"/>
      <c r="I4" s="11"/>
      <c r="J4" s="11"/>
      <c r="K4" s="11"/>
    </row>
    <row r="5" spans="1:11" ht="34.5" customHeight="1" x14ac:dyDescent="0.25">
      <c r="A5" s="11" t="s">
        <v>45</v>
      </c>
      <c r="B5" s="11"/>
      <c r="C5" s="11" t="s">
        <v>36</v>
      </c>
      <c r="D5" s="11"/>
      <c r="E5" s="11"/>
      <c r="F5" s="11"/>
      <c r="G5" s="11"/>
      <c r="H5" s="11"/>
      <c r="I5" s="11"/>
      <c r="J5" s="11"/>
      <c r="K5" s="11"/>
    </row>
    <row r="6" spans="1:1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3.75" customHeight="1" x14ac:dyDescent="0.25">
      <c r="A7" s="13" t="s">
        <v>0</v>
      </c>
      <c r="B7" s="26">
        <v>80202609.150000006</v>
      </c>
      <c r="C7" s="13" t="s">
        <v>48</v>
      </c>
      <c r="D7" s="9">
        <v>1852377.92</v>
      </c>
      <c r="E7" s="11"/>
      <c r="F7" s="11"/>
      <c r="G7" s="11"/>
      <c r="H7" s="11"/>
      <c r="I7" s="11"/>
      <c r="J7" s="11"/>
      <c r="K7" s="11"/>
    </row>
    <row r="8" spans="1:11" ht="30" x14ac:dyDescent="0.25">
      <c r="A8" s="13" t="s">
        <v>1</v>
      </c>
      <c r="B8" s="26">
        <v>2865.8</v>
      </c>
      <c r="C8" s="13" t="s">
        <v>9</v>
      </c>
      <c r="D8" s="14">
        <f>(B7+D7)/B8</f>
        <v>28632.489032730828</v>
      </c>
      <c r="E8" s="11"/>
      <c r="F8" s="11"/>
      <c r="G8" s="11"/>
      <c r="H8" s="11"/>
      <c r="I8" s="11"/>
      <c r="J8" s="11"/>
      <c r="K8" s="11"/>
    </row>
    <row r="9" spans="1:11" ht="30" x14ac:dyDescent="0.25">
      <c r="A9" s="13" t="s">
        <v>42</v>
      </c>
      <c r="B9" s="26">
        <v>10.6</v>
      </c>
      <c r="C9" s="13" t="s">
        <v>41</v>
      </c>
      <c r="D9" s="14">
        <f>B9*D8</f>
        <v>303504.38374694675</v>
      </c>
      <c r="E9" s="11"/>
      <c r="F9" s="11"/>
      <c r="G9" s="11"/>
      <c r="H9" s="11"/>
      <c r="I9" s="11"/>
      <c r="J9" s="11"/>
      <c r="K9" s="11"/>
    </row>
    <row r="10" spans="1:11" ht="21" customHeight="1" x14ac:dyDescent="0.25">
      <c r="A10" s="31" t="s">
        <v>49</v>
      </c>
      <c r="B10" s="32"/>
      <c r="C10" s="33"/>
      <c r="D10" s="14">
        <f>D9/12</f>
        <v>25292.03197891223</v>
      </c>
      <c r="E10" s="11"/>
      <c r="F10" s="11"/>
      <c r="G10" s="11"/>
      <c r="H10" s="11"/>
      <c r="I10" s="11"/>
      <c r="J10" s="11"/>
      <c r="K10" s="11"/>
    </row>
    <row r="11" spans="1:11" ht="15" customHeight="1" x14ac:dyDescent="0.25">
      <c r="A11" s="13" t="s">
        <v>10</v>
      </c>
      <c r="B11" s="15">
        <v>8</v>
      </c>
      <c r="C11" s="13" t="s">
        <v>11</v>
      </c>
      <c r="D11" s="13">
        <v>0.5</v>
      </c>
      <c r="E11" s="11"/>
      <c r="F11" s="11"/>
      <c r="G11" s="11"/>
      <c r="H11" s="11"/>
      <c r="I11" s="11"/>
      <c r="J11" s="11"/>
      <c r="K11" s="11"/>
    </row>
    <row r="12" spans="1:11" ht="45" x14ac:dyDescent="0.25">
      <c r="A12" s="16" t="s">
        <v>43</v>
      </c>
      <c r="B12" s="12">
        <f>B11*D11</f>
        <v>4</v>
      </c>
      <c r="C12" s="13" t="s">
        <v>44</v>
      </c>
      <c r="D12" s="9">
        <f>D10/(30*24)*B12</f>
        <v>140.5112887717346</v>
      </c>
      <c r="E12" s="11"/>
      <c r="F12" s="11"/>
      <c r="G12" s="11"/>
      <c r="H12" s="11"/>
      <c r="I12" s="11"/>
      <c r="J12" s="11"/>
      <c r="K12" s="11"/>
    </row>
    <row r="13" spans="1:11" ht="60" x14ac:dyDescent="0.25">
      <c r="A13" s="13" t="s">
        <v>33</v>
      </c>
      <c r="B13" s="13">
        <v>10</v>
      </c>
      <c r="C13" s="13" t="s">
        <v>15</v>
      </c>
      <c r="D13" s="14">
        <f>D12/B13</f>
        <v>14.051128877173459</v>
      </c>
      <c r="E13" s="11"/>
      <c r="F13" s="11"/>
      <c r="G13" s="11"/>
      <c r="H13" s="11"/>
      <c r="I13" s="11"/>
      <c r="J13" s="11"/>
      <c r="K13" s="11"/>
    </row>
    <row r="14" spans="1:11" ht="15" customHeight="1" x14ac:dyDescent="0.25">
      <c r="A14" s="29" t="s">
        <v>2</v>
      </c>
      <c r="B14" s="29"/>
      <c r="C14" s="29"/>
      <c r="D14" s="9">
        <f>D13</f>
        <v>14.051128877173459</v>
      </c>
      <c r="E14" s="11"/>
      <c r="F14" s="11"/>
      <c r="G14" s="11"/>
      <c r="H14" s="11"/>
      <c r="I14" s="11"/>
      <c r="J14" s="11"/>
      <c r="K14" s="11"/>
    </row>
    <row r="15" spans="1:11" ht="30" x14ac:dyDescent="0.25">
      <c r="A15" s="13" t="s">
        <v>29</v>
      </c>
      <c r="B15" s="9">
        <v>92</v>
      </c>
      <c r="C15" s="13" t="s">
        <v>50</v>
      </c>
      <c r="D15" s="14">
        <f>B15*30/100</f>
        <v>27.6</v>
      </c>
      <c r="E15" s="11"/>
      <c r="F15" s="11"/>
      <c r="G15" s="11"/>
      <c r="H15" s="11"/>
      <c r="I15" s="11"/>
      <c r="J15" s="11"/>
      <c r="K15" s="11"/>
    </row>
    <row r="16" spans="1:11" ht="44.25" customHeight="1" x14ac:dyDescent="0.25">
      <c r="A16" s="13" t="s">
        <v>30</v>
      </c>
      <c r="B16" s="13">
        <v>8</v>
      </c>
      <c r="C16" s="16" t="s">
        <v>34</v>
      </c>
      <c r="D16" s="14">
        <f>(D15+B15)*B16*B17</f>
        <v>9568</v>
      </c>
      <c r="E16" s="11"/>
      <c r="F16" s="11"/>
      <c r="G16" s="11"/>
      <c r="H16" s="11"/>
      <c r="I16" s="11"/>
      <c r="J16" s="11"/>
      <c r="K16" s="11"/>
    </row>
    <row r="17" spans="1:11" ht="64.5" customHeight="1" x14ac:dyDescent="0.25">
      <c r="A17" s="13" t="s">
        <v>33</v>
      </c>
      <c r="B17" s="13">
        <f>B13</f>
        <v>10</v>
      </c>
      <c r="C17" s="13" t="s">
        <v>13</v>
      </c>
      <c r="D17" s="14">
        <f>D16/B17</f>
        <v>956.8</v>
      </c>
      <c r="E17" s="11"/>
      <c r="F17" s="11"/>
      <c r="G17" s="11"/>
      <c r="H17" s="11"/>
      <c r="I17" s="11"/>
      <c r="J17" s="11"/>
      <c r="K17" s="11"/>
    </row>
    <row r="18" spans="1:11" x14ac:dyDescent="0.25">
      <c r="A18" s="29" t="s">
        <v>14</v>
      </c>
      <c r="B18" s="29"/>
      <c r="C18" s="29"/>
      <c r="D18" s="14">
        <f>D17</f>
        <v>956.8</v>
      </c>
      <c r="E18" s="11"/>
      <c r="F18" s="11"/>
      <c r="G18" s="11"/>
      <c r="H18" s="11"/>
      <c r="I18" s="11"/>
      <c r="J18" s="11"/>
      <c r="K18" s="11"/>
    </row>
    <row r="19" spans="1:11" ht="30" x14ac:dyDescent="0.25">
      <c r="A19" s="13" t="s">
        <v>37</v>
      </c>
      <c r="B19" s="9">
        <v>23</v>
      </c>
      <c r="C19" s="13" t="s">
        <v>50</v>
      </c>
      <c r="D19" s="14">
        <f>B19*30/100</f>
        <v>6.9</v>
      </c>
      <c r="E19" s="11"/>
      <c r="F19" s="11"/>
      <c r="G19" s="11"/>
      <c r="H19" s="11"/>
      <c r="I19" s="11"/>
      <c r="J19" s="11"/>
      <c r="K19" s="11"/>
    </row>
    <row r="20" spans="1:11" ht="44.25" customHeight="1" x14ac:dyDescent="0.25">
      <c r="A20" s="13" t="s">
        <v>30</v>
      </c>
      <c r="B20" s="13">
        <v>8</v>
      </c>
      <c r="C20" s="16" t="s">
        <v>38</v>
      </c>
      <c r="D20" s="14">
        <f>(D19+B19)*B20*B21</f>
        <v>2392</v>
      </c>
      <c r="E20" s="11"/>
      <c r="F20" s="11"/>
      <c r="G20" s="11"/>
      <c r="H20" s="11"/>
      <c r="I20" s="11"/>
      <c r="J20" s="11"/>
      <c r="K20" s="11"/>
    </row>
    <row r="21" spans="1:11" ht="64.5" customHeight="1" x14ac:dyDescent="0.25">
      <c r="A21" s="13" t="s">
        <v>33</v>
      </c>
      <c r="B21" s="13">
        <f>B17</f>
        <v>10</v>
      </c>
      <c r="C21" s="13" t="s">
        <v>39</v>
      </c>
      <c r="D21" s="14">
        <f>D20/B21</f>
        <v>239.2</v>
      </c>
      <c r="E21" s="11"/>
      <c r="F21" s="11"/>
      <c r="G21" s="11"/>
      <c r="H21" s="11"/>
      <c r="I21" s="11"/>
      <c r="J21" s="11"/>
      <c r="K21" s="11"/>
    </row>
    <row r="22" spans="1:11" x14ac:dyDescent="0.25">
      <c r="A22" s="29" t="s">
        <v>40</v>
      </c>
      <c r="B22" s="29"/>
      <c r="C22" s="29"/>
      <c r="D22" s="14">
        <f>D21</f>
        <v>239.2</v>
      </c>
      <c r="E22" s="11"/>
      <c r="F22" s="11"/>
      <c r="G22" s="11"/>
      <c r="H22" s="11"/>
      <c r="I22" s="11"/>
      <c r="J22" s="11"/>
      <c r="K22" s="11"/>
    </row>
    <row r="23" spans="1:11" ht="60.75" customHeight="1" x14ac:dyDescent="0.25">
      <c r="A23" s="13" t="s">
        <v>35</v>
      </c>
      <c r="B23" s="9">
        <v>6299.5</v>
      </c>
      <c r="C23" s="13" t="s">
        <v>3</v>
      </c>
      <c r="D23" s="14">
        <f>B23/B17</f>
        <v>629.95000000000005</v>
      </c>
      <c r="E23" s="11"/>
      <c r="F23" s="11"/>
      <c r="G23" s="11"/>
      <c r="H23" s="11"/>
      <c r="I23" s="11"/>
      <c r="J23" s="11"/>
      <c r="K23" s="11"/>
    </row>
    <row r="24" spans="1:11" x14ac:dyDescent="0.25">
      <c r="A24" s="29" t="s">
        <v>12</v>
      </c>
      <c r="B24" s="29"/>
      <c r="C24" s="29"/>
      <c r="D24" s="14">
        <f>B23/B17</f>
        <v>629.95000000000005</v>
      </c>
      <c r="E24" s="11"/>
      <c r="F24" s="11"/>
      <c r="G24" s="11"/>
      <c r="H24" s="11"/>
      <c r="I24" s="11"/>
      <c r="J24" s="11"/>
      <c r="K24" s="11"/>
    </row>
    <row r="25" spans="1:11" ht="30" x14ac:dyDescent="0.25">
      <c r="A25" s="13" t="s">
        <v>4</v>
      </c>
      <c r="B25" s="27">
        <f>D14+D18+D24+D22</f>
        <v>1840.0011288771736</v>
      </c>
      <c r="C25" s="37" t="s">
        <v>6</v>
      </c>
      <c r="D25" s="38">
        <f>B25/B26</f>
        <v>230.00014110964671</v>
      </c>
    </row>
    <row r="26" spans="1:11" x14ac:dyDescent="0.25">
      <c r="A26" s="17" t="s">
        <v>5</v>
      </c>
      <c r="B26" s="17">
        <v>8</v>
      </c>
      <c r="C26" s="37"/>
      <c r="D26" s="39"/>
    </row>
    <row r="27" spans="1:11" x14ac:dyDescent="0.25">
      <c r="A27" s="40" t="s">
        <v>8</v>
      </c>
      <c r="B27" s="40"/>
      <c r="C27" s="40"/>
      <c r="D27" s="18">
        <f>D25</f>
        <v>230.00014110964671</v>
      </c>
    </row>
    <row r="28" spans="1:11" ht="18.75" x14ac:dyDescent="0.3">
      <c r="A28" s="19" t="s">
        <v>7</v>
      </c>
      <c r="B28" s="19"/>
      <c r="C28" s="19"/>
      <c r="D28" s="10">
        <f>D27</f>
        <v>230.00014110964671</v>
      </c>
    </row>
    <row r="30" spans="1:1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1" ht="24.75" customHeight="1" x14ac:dyDescent="0.25">
      <c r="A31" s="21"/>
      <c r="B31" s="21"/>
      <c r="C31" s="21"/>
      <c r="D31" s="21"/>
      <c r="E31" s="20"/>
      <c r="F31" s="21"/>
      <c r="G31" s="20"/>
      <c r="H31" s="20"/>
      <c r="I31" s="20"/>
      <c r="J31" s="20"/>
    </row>
    <row r="32" spans="1:11" x14ac:dyDescent="0.25">
      <c r="A32" s="22"/>
      <c r="B32" s="23"/>
      <c r="C32" s="21"/>
      <c r="D32" s="21"/>
      <c r="E32" s="20"/>
      <c r="F32" s="41"/>
      <c r="G32" s="20"/>
      <c r="H32" s="20"/>
      <c r="I32" s="20"/>
      <c r="J32" s="20"/>
    </row>
    <row r="33" spans="1:10" x14ac:dyDescent="0.25">
      <c r="A33" s="22"/>
      <c r="B33" s="23"/>
      <c r="C33" s="21"/>
      <c r="D33" s="24"/>
      <c r="E33" s="20"/>
      <c r="F33" s="41"/>
      <c r="G33" s="20"/>
      <c r="H33" s="20"/>
      <c r="I33" s="21"/>
      <c r="J33" s="20"/>
    </row>
    <row r="34" spans="1:10" x14ac:dyDescent="0.25">
      <c r="A34" s="22"/>
      <c r="B34" s="23"/>
      <c r="C34" s="21"/>
      <c r="D34" s="20"/>
      <c r="E34" s="20"/>
      <c r="F34" s="41"/>
      <c r="G34" s="20"/>
      <c r="H34" s="20"/>
      <c r="I34" s="21"/>
      <c r="J34" s="20"/>
    </row>
    <row r="35" spans="1:10" x14ac:dyDescent="0.25">
      <c r="A35" s="22"/>
      <c r="B35" s="23"/>
      <c r="C35" s="21"/>
      <c r="D35" s="20"/>
      <c r="E35" s="20"/>
      <c r="F35" s="41"/>
      <c r="G35" s="20"/>
      <c r="H35" s="20"/>
      <c r="I35" s="21"/>
      <c r="J35" s="20"/>
    </row>
    <row r="36" spans="1:10" x14ac:dyDescent="0.25">
      <c r="A36" s="22"/>
      <c r="B36" s="23"/>
      <c r="C36" s="21"/>
      <c r="D36" s="20"/>
      <c r="E36" s="20"/>
      <c r="F36" s="41"/>
      <c r="G36" s="20"/>
      <c r="H36" s="20"/>
      <c r="I36" s="21"/>
      <c r="J36" s="20"/>
    </row>
    <row r="37" spans="1:10" x14ac:dyDescent="0.25">
      <c r="A37" s="22"/>
      <c r="B37" s="23"/>
      <c r="C37" s="21"/>
      <c r="D37" s="20"/>
      <c r="E37" s="20"/>
      <c r="F37" s="41"/>
      <c r="G37" s="20"/>
      <c r="H37" s="20"/>
      <c r="I37" s="21"/>
      <c r="J37" s="20"/>
    </row>
    <row r="38" spans="1:10" x14ac:dyDescent="0.25">
      <c r="A38" s="22"/>
      <c r="B38" s="23"/>
      <c r="C38" s="21"/>
      <c r="D38" s="20"/>
      <c r="E38" s="20"/>
      <c r="F38" s="41"/>
      <c r="G38" s="20"/>
      <c r="H38" s="20"/>
      <c r="I38" s="21"/>
      <c r="J38" s="20"/>
    </row>
    <row r="39" spans="1:10" x14ac:dyDescent="0.25">
      <c r="A39" s="22"/>
      <c r="B39" s="23"/>
      <c r="C39" s="21"/>
      <c r="D39" s="20"/>
      <c r="E39" s="20"/>
      <c r="F39" s="41"/>
      <c r="G39" s="20"/>
      <c r="H39" s="20"/>
      <c r="I39" s="21"/>
      <c r="J39" s="20"/>
    </row>
    <row r="40" spans="1:10" x14ac:dyDescent="0.25">
      <c r="A40" s="22"/>
      <c r="B40" s="23"/>
      <c r="C40" s="21"/>
      <c r="D40" s="20"/>
      <c r="E40" s="20"/>
      <c r="F40" s="41"/>
      <c r="G40" s="20"/>
      <c r="H40" s="20"/>
      <c r="I40" s="21"/>
      <c r="J40" s="20"/>
    </row>
    <row r="41" spans="1:10" x14ac:dyDescent="0.25">
      <c r="A41" s="22"/>
      <c r="B41" s="21"/>
      <c r="C41" s="21"/>
      <c r="D41" s="21"/>
      <c r="E41" s="20"/>
      <c r="F41" s="21"/>
      <c r="G41" s="20"/>
      <c r="H41" s="20"/>
      <c r="I41" s="20"/>
      <c r="J41" s="20"/>
    </row>
    <row r="42" spans="1:10" x14ac:dyDescent="0.25">
      <c r="A42" s="22"/>
      <c r="B42" s="21"/>
      <c r="C42" s="21"/>
      <c r="D42" s="21"/>
      <c r="E42" s="20"/>
      <c r="F42" s="21"/>
      <c r="G42" s="20"/>
      <c r="H42" s="20"/>
      <c r="I42" s="20"/>
      <c r="J42" s="20"/>
    </row>
    <row r="43" spans="1:10" x14ac:dyDescent="0.25">
      <c r="A43" s="22"/>
      <c r="B43" s="21"/>
      <c r="C43" s="21"/>
      <c r="D43" s="21"/>
      <c r="E43" s="20"/>
      <c r="F43" s="21"/>
      <c r="G43" s="20"/>
      <c r="H43" s="20"/>
      <c r="I43" s="20"/>
      <c r="J43" s="20"/>
    </row>
    <row r="44" spans="1:10" x14ac:dyDescent="0.25">
      <c r="A44" s="22"/>
      <c r="B44" s="35"/>
      <c r="C44" s="21"/>
      <c r="D44" s="35"/>
      <c r="E44" s="20"/>
      <c r="F44" s="36"/>
      <c r="G44" s="20"/>
      <c r="H44" s="20"/>
      <c r="I44" s="20"/>
      <c r="J44" s="20"/>
    </row>
    <row r="45" spans="1:10" x14ac:dyDescent="0.25">
      <c r="A45" s="22"/>
      <c r="B45" s="35"/>
      <c r="C45" s="21"/>
      <c r="D45" s="35"/>
      <c r="E45" s="20"/>
      <c r="F45" s="36"/>
      <c r="G45" s="20"/>
      <c r="H45" s="20"/>
      <c r="I45" s="20"/>
      <c r="J45" s="20"/>
    </row>
    <row r="46" spans="1:10" x14ac:dyDescent="0.25">
      <c r="A46" s="22"/>
      <c r="B46" s="21"/>
      <c r="C46" s="21"/>
      <c r="D46" s="21"/>
      <c r="E46" s="20"/>
      <c r="F46" s="21"/>
      <c r="G46" s="20"/>
      <c r="H46" s="20"/>
      <c r="I46" s="20"/>
      <c r="J46" s="20"/>
    </row>
    <row r="47" spans="1:10" x14ac:dyDescent="0.25">
      <c r="A47" s="22"/>
      <c r="B47" s="21"/>
      <c r="C47" s="21"/>
      <c r="D47" s="21"/>
      <c r="E47" s="20"/>
      <c r="F47" s="21"/>
      <c r="G47" s="20"/>
      <c r="H47" s="20"/>
      <c r="I47" s="20"/>
      <c r="J47" s="20"/>
    </row>
    <row r="48" spans="1:10" x14ac:dyDescent="0.25">
      <c r="A48" s="22"/>
      <c r="B48" s="21"/>
      <c r="C48" s="21"/>
      <c r="D48" s="21"/>
      <c r="E48" s="20"/>
      <c r="F48" s="21"/>
      <c r="G48" s="20"/>
      <c r="H48" s="20"/>
      <c r="I48" s="20"/>
      <c r="J48" s="20"/>
    </row>
    <row r="49" spans="1:10" x14ac:dyDescent="0.25">
      <c r="A49" s="22"/>
      <c r="B49" s="21"/>
      <c r="C49" s="21"/>
      <c r="D49" s="21"/>
      <c r="E49" s="20"/>
      <c r="F49" s="21"/>
      <c r="G49" s="20"/>
      <c r="H49" s="20"/>
      <c r="I49" s="20"/>
      <c r="J49" s="20"/>
    </row>
    <row r="50" spans="1:10" x14ac:dyDescent="0.25">
      <c r="A50" s="25"/>
      <c r="B50" s="21"/>
      <c r="C50" s="21"/>
      <c r="D50" s="21"/>
      <c r="E50" s="20"/>
      <c r="F50" s="21"/>
      <c r="G50" s="20"/>
      <c r="H50" s="20"/>
      <c r="I50" s="20"/>
      <c r="J50" s="20"/>
    </row>
    <row r="51" spans="1:10" x14ac:dyDescent="0.25">
      <c r="A51" s="25"/>
      <c r="B51" s="21"/>
      <c r="C51" s="21"/>
      <c r="D51" s="21"/>
      <c r="E51" s="20"/>
      <c r="F51" s="21"/>
      <c r="G51" s="20"/>
      <c r="H51" s="20"/>
      <c r="I51" s="20"/>
      <c r="J51" s="20"/>
    </row>
    <row r="52" spans="1:10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</row>
  </sheetData>
  <mergeCells count="16">
    <mergeCell ref="B44:B45"/>
    <mergeCell ref="D44:D45"/>
    <mergeCell ref="F44:F45"/>
    <mergeCell ref="C25:C26"/>
    <mergeCell ref="D25:D26"/>
    <mergeCell ref="A27:C27"/>
    <mergeCell ref="F32:F40"/>
    <mergeCell ref="C1:D1"/>
    <mergeCell ref="A14:C14"/>
    <mergeCell ref="A18:C18"/>
    <mergeCell ref="A24:C24"/>
    <mergeCell ref="A3:D3"/>
    <mergeCell ref="A10:C10"/>
    <mergeCell ref="A22:C22"/>
    <mergeCell ref="C2:D2"/>
    <mergeCell ref="A4:D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2"/>
  <sheetViews>
    <sheetView workbookViewId="0">
      <selection activeCell="I4" sqref="I4"/>
    </sheetView>
  </sheetViews>
  <sheetFormatPr defaultRowHeight="15" x14ac:dyDescent="0.25"/>
  <cols>
    <col min="1" max="1" width="21.7109375" customWidth="1"/>
    <col min="2" max="2" width="12.7109375" customWidth="1"/>
    <col min="3" max="3" width="12.28515625" customWidth="1"/>
    <col min="4" max="4" width="12.7109375" customWidth="1"/>
    <col min="5" max="5" width="18" customWidth="1"/>
    <col min="6" max="6" width="18.140625" customWidth="1"/>
    <col min="7" max="7" width="11.5703125" customWidth="1"/>
  </cols>
  <sheetData>
    <row r="3" spans="1:6" s="3" customFormat="1" ht="75" customHeight="1" x14ac:dyDescent="0.25">
      <c r="A3" s="2" t="s">
        <v>31</v>
      </c>
      <c r="B3" s="45" t="s">
        <v>28</v>
      </c>
      <c r="C3" s="46"/>
      <c r="D3" s="47" t="s">
        <v>17</v>
      </c>
      <c r="E3" s="47" t="s">
        <v>32</v>
      </c>
      <c r="F3" s="47" t="str">
        <f>Лист1!C7</f>
        <v xml:space="preserve">оплата коммунальных услуг </v>
      </c>
    </row>
    <row r="4" spans="1:6" s="3" customFormat="1" ht="15.75" x14ac:dyDescent="0.25">
      <c r="A4" s="2"/>
      <c r="B4" s="7">
        <v>2019</v>
      </c>
      <c r="C4" s="2">
        <v>2020</v>
      </c>
      <c r="D4" s="48"/>
      <c r="E4" s="48"/>
      <c r="F4" s="48"/>
    </row>
    <row r="5" spans="1:6" s="3" customFormat="1" ht="15.75" x14ac:dyDescent="0.25">
      <c r="A5" s="42" t="s">
        <v>16</v>
      </c>
      <c r="B5" s="43"/>
      <c r="C5" s="43"/>
      <c r="D5" s="43"/>
      <c r="E5" s="43"/>
      <c r="F5" s="44"/>
    </row>
    <row r="6" spans="1:6" s="3" customFormat="1" ht="15.75" x14ac:dyDescent="0.25">
      <c r="A6" s="2" t="s">
        <v>20</v>
      </c>
      <c r="B6" s="2">
        <v>23.97</v>
      </c>
      <c r="C6" s="2">
        <v>28.76</v>
      </c>
      <c r="D6" s="4">
        <f>C6*100/B6-100</f>
        <v>19.98331247392575</v>
      </c>
      <c r="E6" s="2">
        <v>105200.02</v>
      </c>
      <c r="F6" s="5">
        <v>80000</v>
      </c>
    </row>
    <row r="7" spans="1:6" s="3" customFormat="1" ht="15.75" x14ac:dyDescent="0.25">
      <c r="A7" s="2" t="s">
        <v>21</v>
      </c>
      <c r="B7" s="2">
        <v>17.61</v>
      </c>
      <c r="C7" s="2">
        <v>21.13</v>
      </c>
      <c r="D7" s="4">
        <f t="shared" ref="D7:D13" si="0">C7*100/B7-100</f>
        <v>19.988642816581489</v>
      </c>
      <c r="E7" s="2">
        <v>97406.29</v>
      </c>
      <c r="F7" s="5"/>
    </row>
    <row r="8" spans="1:6" s="3" customFormat="1" ht="15.75" x14ac:dyDescent="0.25">
      <c r="A8" s="42" t="s">
        <v>18</v>
      </c>
      <c r="B8" s="43"/>
      <c r="C8" s="43"/>
      <c r="D8" s="43"/>
      <c r="E8" s="43"/>
      <c r="F8" s="44"/>
    </row>
    <row r="9" spans="1:6" s="3" customFormat="1" ht="15.75" x14ac:dyDescent="0.25">
      <c r="A9" s="2" t="s">
        <v>19</v>
      </c>
      <c r="B9" s="2">
        <v>141.80000000000001</v>
      </c>
      <c r="C9" s="2">
        <v>146.04</v>
      </c>
      <c r="D9" s="4">
        <f t="shared" si="0"/>
        <v>2.9901269393511853</v>
      </c>
      <c r="E9" s="2">
        <v>213575.71</v>
      </c>
      <c r="F9" s="5">
        <v>183707.04</v>
      </c>
    </row>
    <row r="10" spans="1:6" s="3" customFormat="1" ht="15.75" x14ac:dyDescent="0.25">
      <c r="A10" s="42" t="s">
        <v>22</v>
      </c>
      <c r="B10" s="43"/>
      <c r="C10" s="43"/>
      <c r="D10" s="43"/>
      <c r="E10" s="43"/>
      <c r="F10" s="44"/>
    </row>
    <row r="11" spans="1:6" s="3" customFormat="1" ht="15.75" x14ac:dyDescent="0.25">
      <c r="A11" s="2" t="s">
        <v>23</v>
      </c>
      <c r="B11" s="2">
        <v>1495.7</v>
      </c>
      <c r="C11" s="2">
        <v>1561.51</v>
      </c>
      <c r="D11" s="4">
        <f t="shared" si="0"/>
        <v>4.3999465133382358</v>
      </c>
      <c r="E11" s="2">
        <v>376473.7</v>
      </c>
      <c r="F11" s="8">
        <v>633230</v>
      </c>
    </row>
    <row r="12" spans="1:6" s="3" customFormat="1" ht="15.75" x14ac:dyDescent="0.25">
      <c r="A12" s="42" t="s">
        <v>24</v>
      </c>
      <c r="B12" s="43"/>
      <c r="C12" s="43"/>
      <c r="D12" s="43"/>
      <c r="E12" s="43"/>
      <c r="F12" s="44"/>
    </row>
    <row r="13" spans="1:6" s="3" customFormat="1" ht="15.75" x14ac:dyDescent="0.25">
      <c r="A13" s="2" t="s">
        <v>25</v>
      </c>
      <c r="B13" s="2">
        <v>3.62</v>
      </c>
      <c r="C13" s="2">
        <v>3.78</v>
      </c>
      <c r="D13" s="4">
        <f t="shared" si="0"/>
        <v>4.4198895027624303</v>
      </c>
      <c r="E13" s="2">
        <v>378329.82</v>
      </c>
      <c r="F13" s="5">
        <v>624662</v>
      </c>
    </row>
    <row r="14" spans="1:6" s="3" customFormat="1" ht="15.75" x14ac:dyDescent="0.25">
      <c r="A14" s="2"/>
      <c r="B14" s="2"/>
      <c r="C14" s="2"/>
      <c r="D14" s="4"/>
      <c r="E14" s="2"/>
      <c r="F14" s="5"/>
    </row>
    <row r="15" spans="1:6" s="3" customFormat="1" ht="15.75" x14ac:dyDescent="0.25">
      <c r="A15" s="2" t="s">
        <v>26</v>
      </c>
      <c r="B15" s="2"/>
      <c r="C15" s="2"/>
      <c r="D15" s="4"/>
      <c r="E15" s="2">
        <f>SUM(E6:E14)</f>
        <v>1170985.54</v>
      </c>
      <c r="F15" s="6">
        <f>SUM(F6:F14)</f>
        <v>1521599.04</v>
      </c>
    </row>
    <row r="16" spans="1:6" x14ac:dyDescent="0.25">
      <c r="D16" s="1"/>
    </row>
    <row r="17" spans="1:4" x14ac:dyDescent="0.25">
      <c r="A17" t="s">
        <v>27</v>
      </c>
      <c r="D17" s="1"/>
    </row>
    <row r="18" spans="1:4" x14ac:dyDescent="0.25">
      <c r="D18" s="1"/>
    </row>
    <row r="19" spans="1:4" x14ac:dyDescent="0.25">
      <c r="D19" s="1"/>
    </row>
    <row r="20" spans="1:4" x14ac:dyDescent="0.25">
      <c r="D20" s="1"/>
    </row>
    <row r="21" spans="1:4" x14ac:dyDescent="0.25">
      <c r="D21" s="1"/>
    </row>
    <row r="22" spans="1:4" x14ac:dyDescent="0.25">
      <c r="D22" s="1"/>
    </row>
  </sheetData>
  <mergeCells count="8">
    <mergeCell ref="A12:F12"/>
    <mergeCell ref="B3:C3"/>
    <mergeCell ref="D3:D4"/>
    <mergeCell ref="E3:E4"/>
    <mergeCell ref="F3:F4"/>
    <mergeCell ref="A5:F5"/>
    <mergeCell ref="A8:F8"/>
    <mergeCell ref="A10:F10"/>
  </mergeCells>
  <pageMargins left="0.70866141732283472" right="0.70866141732283472" top="0.74803149606299213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User</cp:lastModifiedBy>
  <cp:lastPrinted>2022-08-29T18:30:03Z</cp:lastPrinted>
  <dcterms:created xsi:type="dcterms:W3CDTF">2017-10-28T09:40:43Z</dcterms:created>
  <dcterms:modified xsi:type="dcterms:W3CDTF">2024-09-24T15:31:25Z</dcterms:modified>
</cp:coreProperties>
</file>